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اتریس ارزیابی" sheetId="1" state="visible" r:id="rId1"/>
  </sheets>
  <definedNames>
    <definedName name="_xlnm._FilterDatabase" localSheetId="0" hidden="1">'ماتریس ارزیابی'!$A$1:$N$18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CE3"/>
      </left>
      <right style="thin">
        <color rgb="00D7DCE3"/>
      </right>
      <top style="thin">
        <color rgb="00D7DCE3"/>
      </top>
      <bottom style="thin">
        <color rgb="00D7DC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0" fillId="3" borderId="1" pivotButton="0" quotePrefix="0" xfId="0"/>
    <xf numFmtId="0" fontId="0" fillId="3" borderId="1" pivotButton="0" quotePrefix="0" xfId="0"/>
    <xf numFmtId="3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30" customWidth="1" min="3" max="3"/>
    <col width="58" customWidth="1" min="4" max="4"/>
    <col width="16" customWidth="1" min="5" max="5"/>
    <col width="19" customWidth="1" min="6" max="6"/>
    <col width="17" customWidth="1" min="7" max="7"/>
    <col width="19" customWidth="1" min="8" max="8"/>
    <col width="17" customWidth="1" min="9" max="9"/>
    <col width="19" customWidth="1" min="10" max="10"/>
    <col width="17" customWidth="1" min="11" max="11"/>
    <col width="22" customWidth="1" min="12" max="12"/>
    <col width="22" customWidth="1" min="13" max="13"/>
    <col width="22" customWidth="1" min="14" max="14"/>
  </cols>
  <sheetData>
    <row r="1" ht="24" customHeight="1">
      <c r="A1" s="1" t="inlineStr">
        <is>
          <t>ردیف</t>
        </is>
      </c>
      <c r="B1" s="1" t="inlineStr">
        <is>
          <t>بعد ارزیابی</t>
        </is>
      </c>
      <c r="C1" s="1" t="inlineStr">
        <is>
          <t>شاخص کلیدی</t>
        </is>
      </c>
      <c r="D1" s="1" t="inlineStr">
        <is>
          <t>شرح شاخص و نحوه اندازه‌گیری</t>
        </is>
      </c>
      <c r="E1" s="1" t="inlineStr">
        <is>
          <t>ضریب اهمیت (۱–۵)</t>
        </is>
      </c>
      <c r="F1" s="1" t="inlineStr">
        <is>
          <t>ملک الف: امتیاز خام (۱–۱۰)</t>
        </is>
      </c>
      <c r="G1" s="1" t="inlineStr">
        <is>
          <t>ملک الف: امتیاز وزنی</t>
        </is>
      </c>
      <c r="H1" s="1" t="inlineStr">
        <is>
          <t>ملک ب: امتیاز خام (۱–۱۰)</t>
        </is>
      </c>
      <c r="I1" s="1" t="inlineStr">
        <is>
          <t>ملک ب: امتیاز وزنی</t>
        </is>
      </c>
      <c r="J1" s="1" t="inlineStr">
        <is>
          <t>ملک ج: امتیاز خام (۱–۱۰)</t>
        </is>
      </c>
      <c r="K1" s="1" t="inlineStr">
        <is>
          <t>ملک ج: امتیاز وزنی</t>
        </is>
      </c>
      <c r="L1" s="1" t="inlineStr">
        <is>
          <t>هزینه ماهانه الف (میلیون تومان)</t>
        </is>
      </c>
      <c r="M1" s="1" t="inlineStr">
        <is>
          <t>هزینه ماهانه ب (میلیون تومان)</t>
        </is>
      </c>
      <c r="N1" s="1" t="inlineStr">
        <is>
          <t>هزینه ماهانه ج (میلیون تومان)</t>
        </is>
      </c>
    </row>
    <row r="2">
      <c r="A2" s="2" t="n">
        <v>1</v>
      </c>
      <c r="B2" s="3" t="inlineStr">
        <is>
          <t>دسترسی</t>
        </is>
      </c>
      <c r="C2" s="3" t="inlineStr">
        <is>
          <t>دسترسی به حمل‌ونقل عمومی</t>
        </is>
      </c>
      <c r="D2" s="3" t="inlineStr">
        <is>
          <t>فاصله پیاده‌روی تا مترو، BRT و ایستگاه اتوبوس را با زمان‌سنجی مسیر واقعی ارزیابی کنید.</t>
        </is>
      </c>
      <c r="E2" s="2" t="n">
        <v>5</v>
      </c>
      <c r="F2" s="2" t="n">
        <v>3</v>
      </c>
      <c r="G2" s="3">
        <f>E2*F2</f>
        <v/>
      </c>
      <c r="H2" s="2" t="n">
        <v>9</v>
      </c>
      <c r="I2" s="3">
        <f>E2*H2</f>
        <v/>
      </c>
      <c r="J2" s="3" t="n"/>
      <c r="K2" s="3">
        <f>E2*J2</f>
        <v/>
      </c>
      <c r="L2" s="3" t="n"/>
      <c r="M2" s="3" t="n"/>
      <c r="N2" s="3" t="n"/>
    </row>
    <row r="3">
      <c r="A3" s="4" t="n">
        <v>2</v>
      </c>
      <c r="B3" s="5" t="inlineStr">
        <is>
          <t>دسترسی</t>
        </is>
      </c>
      <c r="C3" s="5" t="inlineStr">
        <is>
          <t>پارکینگ پرسنل و مراجعان</t>
        </is>
      </c>
      <c r="D3" s="5" t="inlineStr">
        <is>
          <t>ظرفیت پارکینگ اختصاصی و عمومی را با نیاز کارکنان و مراجعان مقایسه کنید.</t>
        </is>
      </c>
      <c r="E3" s="4" t="n">
        <v>4</v>
      </c>
      <c r="F3" s="4" t="n">
        <v>7</v>
      </c>
      <c r="G3" s="5">
        <f>E3*F3</f>
        <v/>
      </c>
      <c r="H3" s="4" t="n">
        <v>6</v>
      </c>
      <c r="I3" s="5">
        <f>E3*H3</f>
        <v/>
      </c>
      <c r="J3" s="5" t="n"/>
      <c r="K3" s="5">
        <f>E3*J3</f>
        <v/>
      </c>
      <c r="L3" s="5" t="n"/>
      <c r="M3" s="5" t="n"/>
      <c r="N3" s="5" t="n"/>
    </row>
    <row r="4">
      <c r="A4" s="2" t="n">
        <v>3</v>
      </c>
      <c r="B4" s="3" t="inlineStr">
        <is>
          <t>معماری</t>
        </is>
      </c>
      <c r="C4" s="3" t="inlineStr">
        <is>
          <t>پلان منعطف و مساحت مفید</t>
        </is>
      </c>
      <c r="D4" s="3" t="inlineStr">
        <is>
          <t>نقشه موجود را بررسی و مساحت قابل‌استفاده، پرتی‌ها و امکان بازچینی فضا را ارزیابی کنید.</t>
        </is>
      </c>
      <c r="E4" s="2" t="n">
        <v>5</v>
      </c>
      <c r="F4" s="2" t="n">
        <v>4</v>
      </c>
      <c r="G4" s="3">
        <f>E4*F4</f>
        <v/>
      </c>
      <c r="H4" s="2" t="n">
        <v>9</v>
      </c>
      <c r="I4" s="3">
        <f>E4*H4</f>
        <v/>
      </c>
      <c r="J4" s="3" t="n"/>
      <c r="K4" s="3">
        <f>E4*J4</f>
        <v/>
      </c>
      <c r="L4" s="3" t="n"/>
      <c r="M4" s="3" t="n"/>
      <c r="N4" s="3" t="n"/>
    </row>
    <row r="5">
      <c r="A5" s="4" t="n">
        <v>4</v>
      </c>
      <c r="B5" s="5" t="inlineStr">
        <is>
          <t>معماری</t>
        </is>
      </c>
      <c r="C5" s="5" t="inlineStr">
        <is>
          <t>نورگیری طبیعی و کنترل خیرگی</t>
        </is>
      </c>
      <c r="D5" s="5" t="inlineStr">
        <is>
          <t>نور طبیعی و خیرگی روی نمایشگر را در ساعات مختلف بازدید بررسی کنید؛ امکان پرده یا چیدمان اصلاحی را بسنجید.</t>
        </is>
      </c>
      <c r="E5" s="4" t="n">
        <v>4</v>
      </c>
      <c r="F5" s="4" t="n">
        <v>6</v>
      </c>
      <c r="G5" s="5">
        <f>E5*F5</f>
        <v/>
      </c>
      <c r="H5" s="4" t="n">
        <v>9</v>
      </c>
      <c r="I5" s="5">
        <f>E5*H5</f>
        <v/>
      </c>
      <c r="J5" s="5" t="n"/>
      <c r="K5" s="5">
        <f>E5*J5</f>
        <v/>
      </c>
      <c r="L5" s="5" t="n"/>
      <c r="M5" s="5" t="n"/>
      <c r="N5" s="5" t="n"/>
    </row>
    <row r="6">
      <c r="A6" s="2" t="n">
        <v>5</v>
      </c>
      <c r="B6" s="3" t="inlineStr">
        <is>
          <t>زیرساخت</t>
        </is>
      </c>
      <c r="C6" s="3" t="inlineStr">
        <is>
          <t>فیبر نوری و پهنای باند</t>
        </is>
      </c>
      <c r="D6" s="3" t="inlineStr">
        <is>
          <t>امکان اتصال و کیفیت ارتباط را با استعلام از ارائه‌دهنده و آزمون شبکه در محل بررسی کنید.</t>
        </is>
      </c>
      <c r="E6" s="2" t="n">
        <v>5</v>
      </c>
      <c r="F6" s="2" t="n">
        <v>8</v>
      </c>
      <c r="G6" s="3">
        <f>E6*F6</f>
        <v/>
      </c>
      <c r="H6" s="2" t="n">
        <v>8</v>
      </c>
      <c r="I6" s="3">
        <f>E6*H6</f>
        <v/>
      </c>
      <c r="J6" s="3" t="n"/>
      <c r="K6" s="3">
        <f>E6*J6</f>
        <v/>
      </c>
      <c r="L6" s="3" t="n"/>
      <c r="M6" s="3" t="n"/>
      <c r="N6" s="3" t="n"/>
    </row>
    <row r="7">
      <c r="A7" s="4" t="n">
        <v>6</v>
      </c>
      <c r="B7" s="5" t="inlineStr">
        <is>
          <t>زیرساخت</t>
        </is>
      </c>
      <c r="C7" s="5" t="inlineStr">
        <is>
          <t>تهویه و برق اضطراری</t>
        </is>
      </c>
      <c r="D7" s="5" t="inlineStr">
        <is>
          <t>عملکرد تهویه و ورود هوای تازه، پایداری برق اضطراری و وضعیت تجهیزات را با بازدید فنی بررسی کنید.</t>
        </is>
      </c>
      <c r="E7" s="4" t="n">
        <v>4</v>
      </c>
      <c r="F7" s="4" t="n">
        <v>9</v>
      </c>
      <c r="G7" s="5">
        <f>E7*F7</f>
        <v/>
      </c>
      <c r="H7" s="4" t="n">
        <v>7</v>
      </c>
      <c r="I7" s="5">
        <f>E7*H7</f>
        <v/>
      </c>
      <c r="J7" s="5" t="n"/>
      <c r="K7" s="5">
        <f>E7*J7</f>
        <v/>
      </c>
      <c r="L7" s="5" t="n"/>
      <c r="M7" s="5" t="n"/>
      <c r="N7" s="5" t="n"/>
    </row>
    <row r="8">
      <c r="A8" s="2" t="n">
        <v>7</v>
      </c>
      <c r="B8" s="3" t="inlineStr">
        <is>
          <t>رفاه و ارگونومی</t>
        </is>
      </c>
      <c r="C8" s="3" t="inlineStr">
        <is>
          <t>عایق صوتی و زون‌بندی</t>
        </is>
      </c>
      <c r="D8" s="3" t="inlineStr">
        <is>
          <t>نویز محیطی و انتقال صدا را در ساعات کاری ارزیابی کنید؛ امکان تفکیک فضای سکوت و جلسه را بسنجید.</t>
        </is>
      </c>
      <c r="E8" s="2" t="n">
        <v>4</v>
      </c>
      <c r="F8" s="2" t="n">
        <v>5</v>
      </c>
      <c r="G8" s="3">
        <f>E8*F8</f>
        <v/>
      </c>
      <c r="H8" s="2" t="n">
        <v>8</v>
      </c>
      <c r="I8" s="3">
        <f>E8*H8</f>
        <v/>
      </c>
      <c r="J8" s="3" t="n"/>
      <c r="K8" s="3">
        <f>E8*J8</f>
        <v/>
      </c>
      <c r="L8" s="3" t="n"/>
      <c r="M8" s="3" t="n"/>
      <c r="N8" s="3" t="n"/>
    </row>
    <row r="9">
      <c r="A9" s="4" t="n">
        <v>8</v>
      </c>
      <c r="B9" s="5" t="inlineStr">
        <is>
          <t>رفاه و ارگونومی</t>
        </is>
      </c>
      <c r="C9" s="5" t="inlineStr">
        <is>
          <t>آشپزخانه و فضای استراحت</t>
        </is>
      </c>
      <c r="D9" s="5" t="inlineStr">
        <is>
          <t>وجود و کیفیت فضای غذاخوری، آشپزخانه و محل استراحت را از نظر ظرفیت و جدایی از فضای کار بسنجید.</t>
        </is>
      </c>
      <c r="E9" s="4" t="n">
        <v>3</v>
      </c>
      <c r="F9" s="4" t="n">
        <v>6</v>
      </c>
      <c r="G9" s="5">
        <f>E9*F9</f>
        <v/>
      </c>
      <c r="H9" s="4" t="n">
        <v>8</v>
      </c>
      <c r="I9" s="5">
        <f>E9*H9</f>
        <v/>
      </c>
      <c r="J9" s="5" t="n"/>
      <c r="K9" s="5">
        <f>E9*J9</f>
        <v/>
      </c>
      <c r="L9" s="5" t="n"/>
      <c r="M9" s="5" t="n"/>
      <c r="N9" s="5" t="n"/>
    </row>
    <row r="10">
      <c r="A10" s="2" t="n">
        <v>9</v>
      </c>
      <c r="B10" s="3" t="inlineStr">
        <is>
          <t>مالی و حقوقی</t>
        </is>
      </c>
      <c r="C10" s="3" t="inlineStr">
        <is>
          <t>سندیت و کاربری اداری</t>
        </is>
      </c>
      <c r="D10" s="3" t="inlineStr">
        <is>
          <t>مدارک مالکیت و انطباق کاربری اداری را پیش از قرارداد از مراجع و مشاور حقوقی بررسی کنید.</t>
        </is>
      </c>
      <c r="E10" s="2" t="n">
        <v>5</v>
      </c>
      <c r="F10" s="2" t="n">
        <v>10</v>
      </c>
      <c r="G10" s="3">
        <f>E10*F10</f>
        <v/>
      </c>
      <c r="H10" s="2" t="n">
        <v>10</v>
      </c>
      <c r="I10" s="3">
        <f>E10*H10</f>
        <v/>
      </c>
      <c r="J10" s="3" t="n"/>
      <c r="K10" s="3">
        <f>E10*J10</f>
        <v/>
      </c>
      <c r="L10" s="3" t="n"/>
      <c r="M10" s="3" t="n"/>
      <c r="N10" s="3" t="n"/>
    </row>
    <row r="11">
      <c r="A11" s="4" t="n">
        <v>10</v>
      </c>
      <c r="B11" s="5" t="inlineStr">
        <is>
          <t>مالی و حقوقی</t>
        </is>
      </c>
      <c r="C11" s="5" t="inlineStr">
        <is>
          <t>شارژ و هزینه‌های جاری</t>
        </is>
      </c>
      <c r="D11" s="5" t="inlineStr">
        <is>
          <t>هزینه واقعی شارژ و خدمات مشترک را با بودجه و سطح خدمات موردنیاز سازمان مقایسه کنید.</t>
        </is>
      </c>
      <c r="E11" s="4" t="n">
        <v>4</v>
      </c>
      <c r="F11" s="4" t="n">
        <v>3</v>
      </c>
      <c r="G11" s="5">
        <f>E11*F11</f>
        <v/>
      </c>
      <c r="H11" s="4" t="n">
        <v>8</v>
      </c>
      <c r="I11" s="5">
        <f>E11*H11</f>
        <v/>
      </c>
      <c r="J11" s="5" t="n"/>
      <c r="K11" s="5">
        <f>E11*J11</f>
        <v/>
      </c>
      <c r="L11" s="5" t="n"/>
      <c r="M11" s="5" t="n"/>
      <c r="N11" s="5" t="n"/>
    </row>
    <row r="12">
      <c r="A12" s="3" t="n"/>
      <c r="B12" s="3" t="n"/>
      <c r="C12" s="3" t="inlineStr">
        <is>
          <t>مجموع اوزان</t>
        </is>
      </c>
      <c r="D12" s="3" t="n"/>
      <c r="E12" s="3">
        <f>SUM(E2:E11)</f>
        <v/>
      </c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>
      <c r="A13" s="5" t="n"/>
      <c r="B13" s="5" t="n"/>
      <c r="C13" s="5" t="inlineStr">
        <is>
          <t>مجموع امتیاز وزنی نهایی</t>
        </is>
      </c>
      <c r="D13" s="5" t="n"/>
      <c r="E13" s="5" t="n"/>
      <c r="F13" s="5" t="n"/>
      <c r="G13" s="5">
        <f>SUM(G2:G11)</f>
        <v/>
      </c>
      <c r="H13" s="5" t="n"/>
      <c r="I13" s="5">
        <f>SUM(I2:I11)</f>
        <v/>
      </c>
      <c r="J13" s="5" t="n"/>
      <c r="K13" s="5">
        <f>SUM(K2:K11)</f>
        <v/>
      </c>
      <c r="L13" s="5" t="n"/>
      <c r="M13" s="5" t="n"/>
      <c r="N13" s="5" t="n"/>
    </row>
    <row r="14">
      <c r="A14" s="3" t="n"/>
      <c r="B14" s="3" t="n"/>
      <c r="C14" s="3" t="inlineStr">
        <is>
          <t>سقف امتیاز ممکن</t>
        </is>
      </c>
      <c r="D14" s="3" t="n"/>
      <c r="E14" s="3" t="n"/>
      <c r="F14" s="3" t="n"/>
      <c r="G14" s="3">
        <f>E12*10</f>
        <v/>
      </c>
      <c r="H14" s="3" t="n"/>
      <c r="I14" s="3">
        <f>E12*10</f>
        <v/>
      </c>
      <c r="J14" s="3" t="n"/>
      <c r="K14" s="3">
        <f>E12*10</f>
        <v/>
      </c>
      <c r="L14" s="3" t="n"/>
      <c r="M14" s="3" t="n"/>
      <c r="N14" s="3" t="n"/>
    </row>
    <row r="15">
      <c r="A15" s="5" t="n"/>
      <c r="B15" s="5" t="n"/>
      <c r="C15" s="5" t="inlineStr">
        <is>
          <t>درصد تطابق با استاندارد سازمان</t>
        </is>
      </c>
      <c r="D15" s="5" t="n"/>
      <c r="E15" s="5" t="n"/>
      <c r="F15" s="5" t="n"/>
      <c r="G15" s="5">
        <f>IFERROR(G13/G14*100,0)</f>
        <v/>
      </c>
      <c r="H15" s="5" t="n"/>
      <c r="I15" s="5">
        <f>IFERROR(I13/I14*100,0)</f>
        <v/>
      </c>
      <c r="J15" s="5" t="n"/>
      <c r="K15" s="5">
        <f>IFERROR(K13/K14*100,0)</f>
        <v/>
      </c>
      <c r="L15" s="5" t="n"/>
      <c r="M15" s="5" t="n"/>
      <c r="N15" s="5" t="n"/>
    </row>
    <row r="16">
      <c r="A16" s="3" t="n"/>
      <c r="B16" s="3" t="n"/>
      <c r="C16" s="3" t="inlineStr">
        <is>
          <t>هزینه ماهانه کل (اجاره + شارژ)، میلیون تومان</t>
        </is>
      </c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</row>
    <row r="17">
      <c r="A17" s="5" t="n"/>
      <c r="B17" s="5" t="n"/>
      <c r="C17" s="5" t="inlineStr">
        <is>
          <t>هزینه به‌ازای هر واحد امتیاز وزنی</t>
        </is>
      </c>
      <c r="D17" s="5" t="n"/>
      <c r="E17" s="5" t="n"/>
      <c r="F17" s="5" t="n"/>
      <c r="G17" s="5">
        <f>IF(OR(L16="",G13=0),"",L16/G13)</f>
        <v/>
      </c>
      <c r="H17" s="5" t="n"/>
      <c r="I17" s="5">
        <f>IF(OR(M16="",I13=0),"",M16/I13)</f>
        <v/>
      </c>
      <c r="J17" s="5" t="n"/>
      <c r="K17" s="5">
        <f>IF(OR(N16="",K13=0),"",N16/K13)</f>
        <v/>
      </c>
      <c r="L17" s="5" t="n"/>
      <c r="M17" s="5" t="n"/>
      <c r="N17" s="5" t="n"/>
    </row>
    <row r="18">
      <c r="A18" s="3" t="n"/>
      <c r="B18" s="3" t="n"/>
      <c r="C18" s="3" t="inlineStr">
        <is>
          <t>رتبه‌بندی نهایی گزینه‌ها</t>
        </is>
      </c>
      <c r="D18" s="3" t="n"/>
      <c r="E18" s="3" t="n"/>
      <c r="F18" s="3" t="n"/>
      <c r="G18" s="3">
        <f>1+COUNTIF($G$13:$K$13,"&gt;"&amp;G13)</f>
        <v/>
      </c>
      <c r="H18" s="3" t="n"/>
      <c r="I18" s="3">
        <f>1+COUNTIF($G$13:$K$13,"&gt;"&amp;I13)</f>
        <v/>
      </c>
      <c r="J18" s="3" t="n"/>
      <c r="K18" s="3">
        <f>1+COUNTIF($G$13:$K$13,"&gt;"&amp;K13)</f>
        <v/>
      </c>
      <c r="L18" s="3" t="n"/>
      <c r="M18" s="3" t="n"/>
      <c r="N18" s="3" t="n"/>
    </row>
  </sheetData>
  <autoFilter ref="A1:N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2026-09-27T05:39:47Z</dcterms:created>
  <dcterms:modified xmlns:dcterms="http://purl.org/dc/terms/" xmlns:xsi="http://www.w3.org/2001/XMLSchema-instance" xsi:type="dcterms:W3CDTF">2026-09-27T05:39:47Z</dcterms:modified>
</cp:coreProperties>
</file>